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8130"/>
  </bookViews>
  <sheets>
    <sheet name="Proration Calculator" sheetId="5" r:id="rId1"/>
  </sheets>
  <calcPr calcId="145621"/>
</workbook>
</file>

<file path=xl/calcChain.xml><?xml version="1.0" encoding="utf-8"?>
<calcChain xmlns="http://schemas.openxmlformats.org/spreadsheetml/2006/main">
  <c r="B57" i="5" l="1"/>
  <c r="B47" i="5"/>
  <c r="B26" i="5"/>
  <c r="B25" i="5"/>
  <c r="B20" i="5"/>
  <c r="B17" i="5"/>
  <c r="B32" i="5" s="1"/>
  <c r="B43" i="5" s="1"/>
  <c r="B16" i="5"/>
  <c r="B9" i="5"/>
  <c r="B42" i="5" l="1"/>
  <c r="B39" i="5"/>
  <c r="B54" i="5"/>
  <c r="B31" i="5"/>
  <c r="B33" i="5" s="1"/>
  <c r="B36" i="5" s="1"/>
  <c r="B44" i="5"/>
  <c r="B18" i="5"/>
  <c r="B50" i="5" l="1"/>
  <c r="B58" i="5"/>
  <c r="B48" i="5"/>
  <c r="B55" i="5"/>
  <c r="B49" i="5"/>
  <c r="B51" i="5" l="1"/>
</calcChain>
</file>

<file path=xl/sharedStrings.xml><?xml version="1.0" encoding="utf-8"?>
<sst xmlns="http://schemas.openxmlformats.org/spreadsheetml/2006/main" count="49" uniqueCount="41">
  <si>
    <t>Days Remaining in Year</t>
  </si>
  <si>
    <t>Seller's portion of direct charge</t>
  </si>
  <si>
    <t>Buyer's portion of direct charge</t>
  </si>
  <si>
    <t>Direct Charge Amount</t>
  </si>
  <si>
    <t>Computation For Direct Charges (no tax relief allowed)</t>
  </si>
  <si>
    <t>PRORATION OF TAX RELIEF FOR PROPERTY CLOSING</t>
  </si>
  <si>
    <t>LESS TAX RELIEF AMOUNT</t>
  </si>
  <si>
    <t>TOTAL OF SELLERS PORTION BEFORE TAX RELIEF</t>
  </si>
  <si>
    <t xml:space="preserve">     (If line 14 is negative, it should be a credit to the seller)</t>
  </si>
  <si>
    <t>Data Input Fields</t>
  </si>
  <si>
    <t>Less Tax Relief</t>
  </si>
  <si>
    <t xml:space="preserve">     (If line 15 is 0, seller should be receiving a credit found on line 14)</t>
  </si>
  <si>
    <t>Proration of Buyer &amp; Sellers Property Tax</t>
  </si>
  <si>
    <t>Computation For Ad Valorem Tax Amount</t>
  </si>
  <si>
    <t>Buyer's ad valorem tax due</t>
  </si>
  <si>
    <t>Buyer credited seller with this amount  (Seller retains full tax benefit)</t>
  </si>
  <si>
    <t>Buyer receives credit of this amount  (Seller owes this much after tax relief)</t>
  </si>
  <si>
    <t>+</t>
  </si>
  <si>
    <t>-</t>
  </si>
  <si>
    <t>Seller's portion of prorated taxes due before tax relief</t>
  </si>
  <si>
    <t>Ad Valorem Tax Amount</t>
  </si>
  <si>
    <t>Total Amount Due Before Tax Relief</t>
  </si>
  <si>
    <t>Amount of Tax Relief (Cannot exceed ad valorem tax amount)</t>
  </si>
  <si>
    <t>Amount of tax relief (Cannot exceed ad valorem tax amount)</t>
  </si>
  <si>
    <t>Seller's ad valorem amount due after relief</t>
  </si>
  <si>
    <r>
      <t xml:space="preserve">NET </t>
    </r>
    <r>
      <rPr>
        <b/>
        <i/>
        <sz val="14"/>
        <rFont val="Arial"/>
        <family val="2"/>
      </rPr>
      <t>SELLER'S</t>
    </r>
    <r>
      <rPr>
        <sz val="14"/>
        <rFont val="Arial"/>
        <family val="2"/>
      </rPr>
      <t xml:space="preserve"> AMOUNT DUE</t>
    </r>
  </si>
  <si>
    <r>
      <t xml:space="preserve">NET </t>
    </r>
    <r>
      <rPr>
        <b/>
        <i/>
        <sz val="14"/>
        <rFont val="Arial"/>
        <family val="2"/>
      </rPr>
      <t xml:space="preserve">BUYER'S </t>
    </r>
    <r>
      <rPr>
        <sz val="14"/>
        <rFont val="Arial"/>
        <family val="2"/>
      </rPr>
      <t>AMOUNT DUE</t>
    </r>
  </si>
  <si>
    <t>^^</t>
  </si>
  <si>
    <t>**</t>
  </si>
  <si>
    <t>=</t>
  </si>
  <si>
    <t>Net Tax Bill</t>
  </si>
  <si>
    <t>Buyer will pay this amount due on the Tax Bill (Seller's tax relief included)</t>
  </si>
  <si>
    <t>Seller's prorated ad valorem tax due before relief</t>
  </si>
  <si>
    <t>Original Total Amount Due</t>
  </si>
  <si>
    <r>
      <rPr>
        <b/>
        <sz val="12"/>
        <color theme="1"/>
        <rFont val="Arial"/>
        <family val="2"/>
      </rPr>
      <t>Buyer</t>
    </r>
    <r>
      <rPr>
        <sz val="12"/>
        <color theme="1"/>
        <rFont val="Arial"/>
        <family val="2"/>
      </rPr>
      <t xml:space="preserve"> amount due </t>
    </r>
    <r>
      <rPr>
        <b/>
        <sz val="12"/>
        <color theme="1"/>
        <rFont val="Arial"/>
        <family val="2"/>
      </rPr>
      <t>if no tax relief</t>
    </r>
    <r>
      <rPr>
        <sz val="12"/>
        <color theme="1"/>
        <rFont val="Arial"/>
        <family val="2"/>
      </rPr>
      <t xml:space="preserve"> (line 9 + line 11)</t>
    </r>
  </si>
  <si>
    <r>
      <rPr>
        <b/>
        <sz val="12"/>
        <color theme="1"/>
        <rFont val="Arial"/>
        <family val="2"/>
      </rPr>
      <t>Buyer</t>
    </r>
    <r>
      <rPr>
        <sz val="12"/>
        <color theme="1"/>
        <rFont val="Arial"/>
        <family val="2"/>
      </rPr>
      <t xml:space="preserve"> amount due </t>
    </r>
    <r>
      <rPr>
        <b/>
        <sz val="12"/>
        <color theme="1"/>
        <rFont val="Arial"/>
        <family val="2"/>
      </rPr>
      <t>after tax relief adjustment</t>
    </r>
    <r>
      <rPr>
        <sz val="12"/>
        <color theme="1"/>
        <rFont val="Arial"/>
        <family val="2"/>
      </rPr>
      <t xml:space="preserve"> (line 3 - line 4 - line 14)</t>
    </r>
  </si>
  <si>
    <r>
      <rPr>
        <b/>
        <sz val="12"/>
        <color theme="1"/>
        <rFont val="Arial"/>
        <family val="2"/>
      </rPr>
      <t>Seller</t>
    </r>
    <r>
      <rPr>
        <sz val="12"/>
        <color theme="1"/>
        <rFont val="Arial"/>
        <family val="2"/>
      </rPr>
      <t xml:space="preserve"> tax relief amount </t>
    </r>
    <r>
      <rPr>
        <b/>
        <sz val="12"/>
        <color theme="1"/>
        <rFont val="Arial"/>
        <family val="2"/>
      </rPr>
      <t>if property had not sold</t>
    </r>
    <r>
      <rPr>
        <sz val="12"/>
        <color theme="1"/>
        <rFont val="Arial"/>
        <family val="2"/>
      </rPr>
      <t xml:space="preserve"> (line 4)</t>
    </r>
  </si>
  <si>
    <r>
      <rPr>
        <b/>
        <sz val="12"/>
        <color theme="1"/>
        <rFont val="Arial"/>
        <family val="2"/>
      </rPr>
      <t>Seller</t>
    </r>
    <r>
      <rPr>
        <sz val="12"/>
        <color theme="1"/>
        <rFont val="Arial"/>
        <family val="2"/>
      </rPr>
      <t xml:space="preserve"> tax relief amount </t>
    </r>
    <r>
      <rPr>
        <b/>
        <sz val="12"/>
        <color theme="1"/>
        <rFont val="Arial"/>
        <family val="2"/>
      </rPr>
      <t>after all adjustments</t>
    </r>
    <r>
      <rPr>
        <sz val="12"/>
        <color theme="1"/>
        <rFont val="Arial"/>
        <family val="2"/>
      </rPr>
      <t xml:space="preserve"> (line 6 + line 10 - line14)</t>
    </r>
  </si>
  <si>
    <t>For more information:</t>
  </si>
  <si>
    <t>TOTAL DUE TO WEBER COUNTY</t>
  </si>
  <si>
    <t>http://www.webercountyutah.gov/clerk_auditor/tax_relief_selling.php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</si>
</sst>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/>
    <xf numFmtId="44" fontId="3" fillId="0" borderId="1" xfId="1" applyFont="1" applyBorder="1"/>
    <xf numFmtId="0" fontId="5" fillId="0" borderId="0" xfId="0" applyFont="1" applyAlignment="1">
      <alignment horizontal="center"/>
    </xf>
    <xf numFmtId="44" fontId="3" fillId="0" borderId="0" xfId="1" applyFont="1" applyFill="1" applyBorder="1"/>
    <xf numFmtId="44" fontId="3" fillId="0" borderId="1" xfId="1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Alignment="1">
      <alignment horizontal="right"/>
    </xf>
    <xf numFmtId="44" fontId="3" fillId="0" borderId="1" xfId="0" applyNumberFormat="1" applyFont="1" applyBorder="1" applyAlignment="1">
      <alignment horizontal="right"/>
    </xf>
    <xf numFmtId="44" fontId="9" fillId="3" borderId="1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9" xfId="0" applyFont="1" applyFill="1" applyBorder="1"/>
    <xf numFmtId="0" fontId="3" fillId="0" borderId="4" xfId="0" applyFont="1" applyBorder="1"/>
    <xf numFmtId="0" fontId="3" fillId="0" borderId="11" xfId="0" applyFont="1" applyBorder="1"/>
    <xf numFmtId="0" fontId="3" fillId="0" borderId="11" xfId="0" applyFont="1" applyFill="1" applyBorder="1"/>
    <xf numFmtId="0" fontId="9" fillId="3" borderId="11" xfId="0" applyFont="1" applyFill="1" applyBorder="1"/>
    <xf numFmtId="0" fontId="5" fillId="0" borderId="12" xfId="0" applyFont="1" applyBorder="1"/>
    <xf numFmtId="0" fontId="0" fillId="0" borderId="8" xfId="0" applyBorder="1" applyAlignment="1">
      <alignment horizontal="right"/>
    </xf>
    <xf numFmtId="44" fontId="0" fillId="0" borderId="0" xfId="0" applyNumberFormat="1"/>
    <xf numFmtId="0" fontId="0" fillId="0" borderId="0" xfId="0" applyBorder="1" applyAlignment="1"/>
    <xf numFmtId="0" fontId="8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5" fillId="0" borderId="0" xfId="0" applyFont="1" applyBorder="1"/>
    <xf numFmtId="44" fontId="3" fillId="0" borderId="1" xfId="0" applyNumberFormat="1" applyFont="1" applyBorder="1"/>
    <xf numFmtId="7" fontId="3" fillId="0" borderId="1" xfId="1" applyNumberFormat="1" applyFont="1" applyFill="1" applyBorder="1"/>
    <xf numFmtId="0" fontId="3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4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4" fontId="3" fillId="0" borderId="13" xfId="1" applyFont="1" applyBorder="1"/>
    <xf numFmtId="44" fontId="3" fillId="0" borderId="13" xfId="0" applyNumberFormat="1" applyFont="1" applyBorder="1"/>
    <xf numFmtId="44" fontId="3" fillId="0" borderId="14" xfId="1" applyFont="1" applyFill="1" applyBorder="1"/>
    <xf numFmtId="0" fontId="6" fillId="0" borderId="14" xfId="0" applyFont="1" applyFill="1" applyBorder="1" applyAlignment="1">
      <alignment horizontal="center"/>
    </xf>
    <xf numFmtId="44" fontId="3" fillId="0" borderId="13" xfId="0" applyNumberFormat="1" applyFont="1" applyFill="1" applyBorder="1"/>
    <xf numFmtId="0" fontId="11" fillId="0" borderId="6" xfId="0" applyFont="1" applyFill="1" applyBorder="1"/>
    <xf numFmtId="0" fontId="9" fillId="0" borderId="6" xfId="0" applyFont="1" applyFill="1" applyBorder="1"/>
    <xf numFmtId="44" fontId="0" fillId="0" borderId="8" xfId="1" applyFont="1" applyBorder="1" applyAlignment="1">
      <alignment horizontal="right"/>
    </xf>
    <xf numFmtId="44" fontId="3" fillId="0" borderId="14" xfId="0" applyNumberFormat="1" applyFont="1" applyFill="1" applyBorder="1"/>
    <xf numFmtId="0" fontId="8" fillId="0" borderId="0" xfId="0" applyFont="1" applyBorder="1" applyAlignment="1">
      <alignment horizontal="left"/>
    </xf>
    <xf numFmtId="44" fontId="3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44" fontId="3" fillId="2" borderId="13" xfId="1" applyFont="1" applyFill="1" applyBorder="1" applyAlignment="1" applyProtection="1">
      <protection locked="0"/>
    </xf>
    <xf numFmtId="44" fontId="3" fillId="0" borderId="13" xfId="1" applyFont="1" applyFill="1" applyBorder="1"/>
    <xf numFmtId="0" fontId="3" fillId="0" borderId="4" xfId="0" applyFont="1" applyBorder="1" applyAlignment="1"/>
    <xf numFmtId="44" fontId="3" fillId="2" borderId="1" xfId="1" applyFont="1" applyFill="1" applyBorder="1" applyAlignment="1" applyProtection="1">
      <protection locked="0"/>
    </xf>
    <xf numFmtId="0" fontId="3" fillId="0" borderId="11" xfId="0" applyFont="1" applyBorder="1" applyAlignment="1"/>
    <xf numFmtId="44" fontId="3" fillId="0" borderId="1" xfId="1" applyFont="1" applyFill="1" applyBorder="1" applyAlignment="1" applyProtection="1"/>
    <xf numFmtId="0" fontId="3" fillId="2" borderId="14" xfId="0" applyFont="1" applyFill="1" applyBorder="1" applyAlignment="1" applyProtection="1">
      <alignment horizontal="right"/>
      <protection locked="0"/>
    </xf>
    <xf numFmtId="0" fontId="3" fillId="0" borderId="14" xfId="0" applyFont="1" applyFill="1" applyBorder="1"/>
    <xf numFmtId="0" fontId="3" fillId="0" borderId="9" xfId="0" applyFont="1" applyBorder="1" applyAlignment="1"/>
    <xf numFmtId="0" fontId="3" fillId="2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horizontal="right" vertical="center"/>
    </xf>
    <xf numFmtId="44" fontId="5" fillId="0" borderId="0" xfId="0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4" fontId="5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2" xfId="0" quotePrefix="1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0" fillId="0" borderId="0" xfId="2" applyNumberFormat="1" applyFont="1"/>
    <xf numFmtId="10" fontId="0" fillId="0" borderId="0" xfId="0" applyNumberFormat="1"/>
    <xf numFmtId="0" fontId="5" fillId="0" borderId="0" xfId="0" applyFont="1"/>
    <xf numFmtId="44" fontId="0" fillId="0" borderId="0" xfId="1" applyFont="1"/>
    <xf numFmtId="44" fontId="5" fillId="4" borderId="0" xfId="0" applyNumberFormat="1" applyFont="1" applyFill="1" applyBorder="1" applyAlignment="1">
      <alignment horizontal="right" vertical="center"/>
    </xf>
    <xf numFmtId="0" fontId="5" fillId="4" borderId="0" xfId="0" quotePrefix="1" applyFont="1" applyFill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44" fontId="5" fillId="6" borderId="0" xfId="0" applyNumberFormat="1" applyFont="1" applyFill="1" applyBorder="1" applyAlignment="1">
      <alignment horizontal="right" vertical="center"/>
    </xf>
    <xf numFmtId="0" fontId="5" fillId="6" borderId="0" xfId="0" quotePrefix="1" applyFont="1" applyFill="1" applyAlignment="1">
      <alignment horizontal="right" vertical="center"/>
    </xf>
    <xf numFmtId="0" fontId="5" fillId="6" borderId="0" xfId="0" applyFont="1" applyFill="1" applyBorder="1" applyAlignment="1">
      <alignment vertical="center"/>
    </xf>
    <xf numFmtId="44" fontId="5" fillId="6" borderId="0" xfId="0" applyNumberFormat="1" applyFont="1" applyFill="1" applyAlignment="1">
      <alignment horizontal="right" vertical="center"/>
    </xf>
    <xf numFmtId="0" fontId="5" fillId="4" borderId="0" xfId="0" quotePrefix="1" applyFont="1" applyFill="1" applyBorder="1" applyAlignment="1">
      <alignment horizontal="right" vertical="center"/>
    </xf>
    <xf numFmtId="44" fontId="5" fillId="4" borderId="0" xfId="0" applyNumberFormat="1" applyFont="1" applyFill="1" applyAlignment="1">
      <alignment horizontal="right" vertical="center"/>
    </xf>
    <xf numFmtId="44" fontId="5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right"/>
    </xf>
    <xf numFmtId="0" fontId="5" fillId="7" borderId="0" xfId="0" applyFont="1" applyFill="1" applyBorder="1" applyAlignment="1">
      <alignment vertical="center"/>
    </xf>
    <xf numFmtId="44" fontId="5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5" fillId="5" borderId="0" xfId="0" applyFont="1" applyFill="1"/>
    <xf numFmtId="0" fontId="0" fillId="0" borderId="5" xfId="0" applyBorder="1" applyAlignment="1">
      <alignment horizontal="center"/>
    </xf>
    <xf numFmtId="0" fontId="5" fillId="0" borderId="6" xfId="0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Font="1" applyAlignment="1">
      <alignment horizontal="left"/>
    </xf>
    <xf numFmtId="0" fontId="5" fillId="0" borderId="0" xfId="0" applyFont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bercountyutah.gov/clerk_auditor/tax_relief_sellin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/>
  </sheetViews>
  <sheetFormatPr defaultRowHeight="12.75" x14ac:dyDescent="0.2"/>
  <cols>
    <col min="1" max="1" width="6.7109375" customWidth="1"/>
    <col min="2" max="2" width="20.28515625" customWidth="1"/>
    <col min="3" max="3" width="5.7109375" customWidth="1"/>
    <col min="4" max="4" width="76" bestFit="1" customWidth="1"/>
    <col min="6" max="6" width="10.28515625" bestFit="1" customWidth="1"/>
    <col min="10" max="11" width="10.28515625" bestFit="1" customWidth="1"/>
  </cols>
  <sheetData>
    <row r="1" spans="1:10" ht="20.25" x14ac:dyDescent="0.3">
      <c r="A1" s="2"/>
      <c r="B1" s="104" t="s">
        <v>5</v>
      </c>
      <c r="C1" s="104"/>
      <c r="D1" s="104"/>
      <c r="E1" s="3"/>
    </row>
    <row r="2" spans="1:10" ht="9.75" customHeight="1" x14ac:dyDescent="0.3">
      <c r="A2" s="2"/>
      <c r="B2" s="79"/>
      <c r="C2" s="79"/>
      <c r="D2" s="79"/>
      <c r="E2" s="3"/>
    </row>
    <row r="3" spans="1:10" ht="15" x14ac:dyDescent="0.2">
      <c r="C3" s="106" t="s">
        <v>38</v>
      </c>
      <c r="D3" s="105" t="s">
        <v>40</v>
      </c>
      <c r="E3" s="3"/>
    </row>
    <row r="4" spans="1:10" ht="9.75" customHeight="1" x14ac:dyDescent="0.3">
      <c r="A4" s="2"/>
      <c r="B4" s="80"/>
      <c r="C4" s="80"/>
      <c r="D4" s="80"/>
      <c r="E4" s="3"/>
    </row>
    <row r="5" spans="1:10" ht="18" x14ac:dyDescent="0.25">
      <c r="A5" s="2"/>
      <c r="B5" s="60" t="s">
        <v>9</v>
      </c>
      <c r="C5" s="1"/>
    </row>
    <row r="6" spans="1:10" ht="13.5" thickBot="1" x14ac:dyDescent="0.25">
      <c r="A6" s="2"/>
      <c r="B6" s="1"/>
      <c r="C6" s="1"/>
    </row>
    <row r="7" spans="1:10" ht="18" x14ac:dyDescent="0.25">
      <c r="A7" s="61">
        <v>1</v>
      </c>
      <c r="B7" s="51">
        <v>2967.87</v>
      </c>
      <c r="C7" s="52"/>
      <c r="D7" s="53" t="s">
        <v>20</v>
      </c>
      <c r="F7" s="22"/>
    </row>
    <row r="8" spans="1:10" ht="18" x14ac:dyDescent="0.25">
      <c r="A8" s="62">
        <v>2</v>
      </c>
      <c r="B8" s="54">
        <v>44</v>
      </c>
      <c r="C8" s="7"/>
      <c r="D8" s="55" t="s">
        <v>3</v>
      </c>
      <c r="F8" s="22"/>
    </row>
    <row r="9" spans="1:10" ht="18" x14ac:dyDescent="0.25">
      <c r="A9" s="62">
        <v>3</v>
      </c>
      <c r="B9" s="56">
        <f>SUM(B7:B8)</f>
        <v>3011.87</v>
      </c>
      <c r="C9" s="7"/>
      <c r="D9" s="55" t="s">
        <v>21</v>
      </c>
      <c r="F9" s="22"/>
    </row>
    <row r="10" spans="1:10" ht="18" x14ac:dyDescent="0.25">
      <c r="A10" s="62">
        <v>4</v>
      </c>
      <c r="B10" s="54">
        <v>2651.42</v>
      </c>
      <c r="C10" s="7"/>
      <c r="D10" s="55" t="s">
        <v>22</v>
      </c>
      <c r="F10" s="22"/>
    </row>
    <row r="11" spans="1:10" ht="18.75" thickBot="1" x14ac:dyDescent="0.3">
      <c r="A11" s="63">
        <v>5</v>
      </c>
      <c r="B11" s="57">
        <v>150</v>
      </c>
      <c r="C11" s="58"/>
      <c r="D11" s="59" t="s">
        <v>0</v>
      </c>
      <c r="F11" s="22"/>
    </row>
    <row r="12" spans="1:10" ht="15" x14ac:dyDescent="0.2">
      <c r="A12" s="64"/>
      <c r="B12" s="23"/>
      <c r="C12" s="23"/>
      <c r="D12" s="9"/>
    </row>
    <row r="13" spans="1:10" ht="15" x14ac:dyDescent="0.2">
      <c r="A13" s="64"/>
      <c r="B13" s="23"/>
      <c r="C13" s="23"/>
      <c r="D13" s="9"/>
      <c r="F13" s="81"/>
      <c r="I13" s="84"/>
      <c r="J13" s="22"/>
    </row>
    <row r="14" spans="1:10" ht="20.25" x14ac:dyDescent="0.3">
      <c r="A14" s="64"/>
      <c r="B14" s="24" t="s">
        <v>13</v>
      </c>
      <c r="C14" s="25"/>
      <c r="D14" s="9"/>
      <c r="F14" s="82"/>
      <c r="I14" s="84"/>
      <c r="J14" s="22"/>
    </row>
    <row r="15" spans="1:10" ht="15.75" thickBot="1" x14ac:dyDescent="0.25">
      <c r="A15" s="64"/>
      <c r="B15" s="23"/>
      <c r="C15" s="23"/>
      <c r="D15" s="9"/>
    </row>
    <row r="16" spans="1:10" ht="18" x14ac:dyDescent="0.25">
      <c r="A16" s="61">
        <v>6</v>
      </c>
      <c r="B16" s="39">
        <f>+B7/365*(365-B11)</f>
        <v>1748.1973972602741</v>
      </c>
      <c r="C16" s="40"/>
      <c r="D16" s="16" t="s">
        <v>32</v>
      </c>
      <c r="E16" s="65"/>
    </row>
    <row r="17" spans="1:9" ht="18" x14ac:dyDescent="0.25">
      <c r="A17" s="62">
        <v>7</v>
      </c>
      <c r="B17" s="4">
        <f>IF(B10&gt;B7,-B7,-B10)</f>
        <v>-2651.42</v>
      </c>
      <c r="C17" s="33"/>
      <c r="D17" s="17" t="s">
        <v>23</v>
      </c>
      <c r="E17" s="65"/>
      <c r="F17" s="22"/>
    </row>
    <row r="18" spans="1:9" ht="18" x14ac:dyDescent="0.25">
      <c r="A18" s="62">
        <v>8</v>
      </c>
      <c r="B18" s="7">
        <f>IF(B16+B17&lt;1,0,B16+B17)</f>
        <v>0</v>
      </c>
      <c r="C18" s="34"/>
      <c r="D18" s="18" t="s">
        <v>24</v>
      </c>
      <c r="E18" s="65"/>
    </row>
    <row r="19" spans="1:9" ht="18" x14ac:dyDescent="0.25">
      <c r="A19" s="66"/>
      <c r="B19" s="6"/>
      <c r="C19" s="8"/>
      <c r="D19" s="14"/>
      <c r="E19" s="67"/>
    </row>
    <row r="20" spans="1:9" ht="18.75" thickBot="1" x14ac:dyDescent="0.3">
      <c r="A20" s="63">
        <v>9</v>
      </c>
      <c r="B20" s="41">
        <f>B7/365*B11</f>
        <v>1219.672602739726</v>
      </c>
      <c r="C20" s="42"/>
      <c r="D20" s="15" t="s">
        <v>14</v>
      </c>
      <c r="E20" s="65"/>
      <c r="F20" s="22"/>
      <c r="G20" s="22"/>
      <c r="H20" s="22"/>
      <c r="I20" s="22"/>
    </row>
    <row r="21" spans="1:9" ht="15" x14ac:dyDescent="0.2">
      <c r="A21" s="64"/>
      <c r="B21" s="9"/>
      <c r="C21" s="26"/>
      <c r="D21" s="9"/>
    </row>
    <row r="22" spans="1:9" ht="15" x14ac:dyDescent="0.2">
      <c r="A22" s="64"/>
      <c r="B22" s="9"/>
      <c r="C22" s="26"/>
      <c r="D22" s="9"/>
    </row>
    <row r="23" spans="1:9" ht="20.25" x14ac:dyDescent="0.3">
      <c r="A23" s="64"/>
      <c r="B23" s="24" t="s">
        <v>4</v>
      </c>
      <c r="C23" s="27"/>
      <c r="D23" s="9"/>
      <c r="F23" s="22"/>
      <c r="G23" s="22"/>
      <c r="H23" s="22"/>
      <c r="I23" s="22"/>
    </row>
    <row r="24" spans="1:9" ht="15.75" thickBot="1" x14ac:dyDescent="0.25">
      <c r="A24" s="64"/>
      <c r="B24" s="9"/>
      <c r="C24" s="26"/>
      <c r="D24" s="9"/>
    </row>
    <row r="25" spans="1:9" ht="18" x14ac:dyDescent="0.25">
      <c r="A25" s="61">
        <v>10</v>
      </c>
      <c r="B25" s="43">
        <f>+B8/365*(365-B11)</f>
        <v>25.917808219178085</v>
      </c>
      <c r="C25" s="43"/>
      <c r="D25" s="13" t="s">
        <v>1</v>
      </c>
      <c r="E25" s="65"/>
      <c r="F25" s="81"/>
    </row>
    <row r="26" spans="1:9" ht="18.75" thickBot="1" x14ac:dyDescent="0.3">
      <c r="A26" s="63">
        <v>11</v>
      </c>
      <c r="B26" s="47">
        <f>B8/365*B11</f>
        <v>18.082191780821919</v>
      </c>
      <c r="C26" s="47"/>
      <c r="D26" s="15" t="s">
        <v>2</v>
      </c>
      <c r="E26" s="65"/>
      <c r="F26" s="81"/>
    </row>
    <row r="27" spans="1:9" ht="15" x14ac:dyDescent="0.2">
      <c r="A27" s="64"/>
      <c r="B27" s="28"/>
      <c r="C27" s="28"/>
      <c r="D27" s="9"/>
    </row>
    <row r="28" spans="1:9" ht="15" x14ac:dyDescent="0.2">
      <c r="A28" s="64"/>
      <c r="B28" s="28"/>
      <c r="C28" s="28"/>
      <c r="D28" s="9"/>
    </row>
    <row r="29" spans="1:9" ht="20.25" x14ac:dyDescent="0.3">
      <c r="A29" s="64"/>
      <c r="B29" s="48" t="s">
        <v>12</v>
      </c>
      <c r="C29" s="28"/>
      <c r="D29" s="9"/>
    </row>
    <row r="30" spans="1:9" ht="15.75" thickBot="1" x14ac:dyDescent="0.25">
      <c r="A30" s="64"/>
      <c r="B30" s="28"/>
      <c r="C30" s="28"/>
      <c r="D30" s="9"/>
    </row>
    <row r="31" spans="1:9" ht="18" x14ac:dyDescent="0.25">
      <c r="A31" s="61">
        <v>12</v>
      </c>
      <c r="B31" s="49">
        <f>B16+B25</f>
        <v>1774.1152054794522</v>
      </c>
      <c r="C31" s="50"/>
      <c r="D31" s="16" t="s">
        <v>7</v>
      </c>
    </row>
    <row r="32" spans="1:9" ht="18" x14ac:dyDescent="0.25">
      <c r="A32" s="62">
        <v>13</v>
      </c>
      <c r="B32" s="11">
        <f>B17</f>
        <v>-2651.42</v>
      </c>
      <c r="C32" s="35"/>
      <c r="D32" s="17" t="s">
        <v>6</v>
      </c>
    </row>
    <row r="33" spans="1:5" ht="18.75" x14ac:dyDescent="0.3">
      <c r="A33" s="62">
        <v>14</v>
      </c>
      <c r="B33" s="12">
        <f>B31+B32</f>
        <v>-877.30479452054783</v>
      </c>
      <c r="C33" s="36"/>
      <c r="D33" s="19" t="s">
        <v>25</v>
      </c>
    </row>
    <row r="34" spans="1:5" ht="18" x14ac:dyDescent="0.25">
      <c r="A34" s="66"/>
      <c r="B34" s="30"/>
      <c r="C34" s="31"/>
      <c r="D34" s="44" t="s">
        <v>8</v>
      </c>
    </row>
    <row r="35" spans="1:5" ht="18" x14ac:dyDescent="0.25">
      <c r="A35" s="66"/>
      <c r="B35" s="30"/>
      <c r="C35" s="31"/>
      <c r="D35" s="45"/>
    </row>
    <row r="36" spans="1:5" ht="18.75" x14ac:dyDescent="0.3">
      <c r="A36" s="62">
        <v>15</v>
      </c>
      <c r="B36" s="37">
        <f>IF(B33&lt;1,0,B20+B26)</f>
        <v>0</v>
      </c>
      <c r="C36" s="38"/>
      <c r="D36" s="19" t="s">
        <v>26</v>
      </c>
    </row>
    <row r="37" spans="1:5" ht="15" x14ac:dyDescent="0.2">
      <c r="A37" s="100"/>
      <c r="B37" s="29"/>
      <c r="C37" s="28"/>
      <c r="D37" s="101" t="s">
        <v>11</v>
      </c>
    </row>
    <row r="38" spans="1:5" ht="15" x14ac:dyDescent="0.2">
      <c r="A38" s="102"/>
      <c r="B38" s="29"/>
      <c r="C38" s="28"/>
      <c r="D38" s="101"/>
    </row>
    <row r="39" spans="1:5" ht="18" x14ac:dyDescent="0.25">
      <c r="A39" s="62">
        <v>16</v>
      </c>
      <c r="B39" s="37">
        <f>B9-B10</f>
        <v>360.44999999999982</v>
      </c>
      <c r="C39" s="38"/>
      <c r="D39" s="19" t="s">
        <v>39</v>
      </c>
    </row>
    <row r="40" spans="1:5" ht="15.75" thickBot="1" x14ac:dyDescent="0.25">
      <c r="A40" s="103"/>
      <c r="B40" s="46"/>
      <c r="C40" s="21"/>
      <c r="D40" s="20"/>
    </row>
    <row r="41" spans="1:5" ht="15" x14ac:dyDescent="0.2">
      <c r="A41" s="2"/>
      <c r="B41" s="29"/>
      <c r="C41" s="28"/>
      <c r="D41" s="32"/>
    </row>
    <row r="42" spans="1:5" ht="15" x14ac:dyDescent="0.2">
      <c r="A42" s="68" t="s">
        <v>27</v>
      </c>
      <c r="B42" s="88">
        <f>B9</f>
        <v>3011.87</v>
      </c>
      <c r="C42" s="89" t="s">
        <v>17</v>
      </c>
      <c r="D42" s="90" t="s">
        <v>33</v>
      </c>
      <c r="E42" s="72"/>
    </row>
    <row r="43" spans="1:5" ht="15" x14ac:dyDescent="0.2">
      <c r="A43" s="64"/>
      <c r="B43" s="73">
        <f>B32</f>
        <v>-2651.42</v>
      </c>
      <c r="C43" s="70" t="s">
        <v>18</v>
      </c>
      <c r="D43" s="72" t="s">
        <v>10</v>
      </c>
      <c r="E43" s="71"/>
    </row>
    <row r="44" spans="1:5" ht="15" x14ac:dyDescent="0.2">
      <c r="A44" s="68" t="s">
        <v>28</v>
      </c>
      <c r="B44" s="85">
        <f>SUM(B42:B43)</f>
        <v>360.44999999999982</v>
      </c>
      <c r="C44" s="92" t="s">
        <v>29</v>
      </c>
      <c r="D44" s="87" t="s">
        <v>30</v>
      </c>
      <c r="E44" s="72"/>
    </row>
    <row r="45" spans="1:5" ht="15" x14ac:dyDescent="0.2">
      <c r="A45" s="64"/>
      <c r="B45" s="69"/>
      <c r="C45" s="74"/>
      <c r="D45" s="71"/>
      <c r="E45" s="72"/>
    </row>
    <row r="46" spans="1:5" ht="15" x14ac:dyDescent="0.2">
      <c r="A46" s="64"/>
      <c r="B46" s="75"/>
      <c r="C46" s="68"/>
      <c r="D46" s="76"/>
      <c r="E46" s="72"/>
    </row>
    <row r="47" spans="1:5" ht="15" x14ac:dyDescent="0.2">
      <c r="A47" s="68" t="s">
        <v>28</v>
      </c>
      <c r="B47" s="93">
        <f>B7+B8-B10</f>
        <v>360.44999999999982</v>
      </c>
      <c r="C47" s="86" t="s">
        <v>17</v>
      </c>
      <c r="D47" s="87" t="s">
        <v>31</v>
      </c>
      <c r="E47" s="72"/>
    </row>
    <row r="48" spans="1:5" ht="15" x14ac:dyDescent="0.2">
      <c r="A48" s="64"/>
      <c r="B48" s="75">
        <f>IF(B33&gt;0,0,-B33)</f>
        <v>877.30479452054783</v>
      </c>
      <c r="C48" s="70" t="s">
        <v>17</v>
      </c>
      <c r="D48" s="76" t="s">
        <v>15</v>
      </c>
      <c r="E48" s="72"/>
    </row>
    <row r="49" spans="1:5" ht="15" x14ac:dyDescent="0.2">
      <c r="A49" s="64"/>
      <c r="B49" s="75">
        <f>IF(B33&lt;1,0,B33)</f>
        <v>0</v>
      </c>
      <c r="C49" s="70" t="s">
        <v>18</v>
      </c>
      <c r="D49" s="76" t="s">
        <v>16</v>
      </c>
      <c r="E49" s="72"/>
    </row>
    <row r="50" spans="1:5" ht="15" x14ac:dyDescent="0.2">
      <c r="A50" s="64"/>
      <c r="B50" s="73">
        <f>B31</f>
        <v>1774.1152054794522</v>
      </c>
      <c r="C50" s="77" t="s">
        <v>17</v>
      </c>
      <c r="D50" s="78" t="s">
        <v>19</v>
      </c>
      <c r="E50" s="72"/>
    </row>
    <row r="51" spans="1:5" ht="15" x14ac:dyDescent="0.2">
      <c r="A51" s="68" t="s">
        <v>27</v>
      </c>
      <c r="B51" s="91">
        <f>B47+B48-B49+B50</f>
        <v>3011.87</v>
      </c>
      <c r="C51" s="89" t="s">
        <v>29</v>
      </c>
      <c r="D51" s="90" t="s">
        <v>33</v>
      </c>
      <c r="E51" s="72"/>
    </row>
    <row r="52" spans="1:5" x14ac:dyDescent="0.2">
      <c r="A52" s="2"/>
      <c r="B52" s="1"/>
      <c r="C52" s="1"/>
    </row>
    <row r="53" spans="1:5" x14ac:dyDescent="0.2">
      <c r="A53" s="2"/>
      <c r="B53" s="1"/>
      <c r="C53" s="1"/>
    </row>
    <row r="54" spans="1:5" ht="15.75" x14ac:dyDescent="0.2">
      <c r="A54" s="2"/>
      <c r="B54" s="94">
        <f>B20+B26</f>
        <v>1237.7547945205479</v>
      </c>
      <c r="C54" s="95"/>
      <c r="D54" s="96" t="s">
        <v>34</v>
      </c>
    </row>
    <row r="55" spans="1:5" ht="15.75" x14ac:dyDescent="0.2">
      <c r="A55" s="2"/>
      <c r="B55" s="94">
        <f>(B9-B10)-B33</f>
        <v>1237.7547945205476</v>
      </c>
      <c r="C55" s="95"/>
      <c r="D55" s="96" t="s">
        <v>35</v>
      </c>
    </row>
    <row r="56" spans="1:5" x14ac:dyDescent="0.2">
      <c r="A56" s="2"/>
      <c r="B56" s="1"/>
      <c r="C56" s="1"/>
    </row>
    <row r="57" spans="1:5" s="83" customFormat="1" ht="15.75" x14ac:dyDescent="0.25">
      <c r="A57" s="5"/>
      <c r="B57" s="97">
        <f>B10</f>
        <v>2651.42</v>
      </c>
      <c r="C57" s="98"/>
      <c r="D57" s="99" t="s">
        <v>36</v>
      </c>
    </row>
    <row r="58" spans="1:5" s="83" customFormat="1" ht="15.75" x14ac:dyDescent="0.25">
      <c r="A58" s="5"/>
      <c r="B58" s="97">
        <f>B16+B25-B33</f>
        <v>2651.42</v>
      </c>
      <c r="C58" s="98"/>
      <c r="D58" s="99" t="s">
        <v>37</v>
      </c>
    </row>
    <row r="59" spans="1:5" x14ac:dyDescent="0.2">
      <c r="A59" s="2"/>
      <c r="B59" s="1"/>
      <c r="C59" s="1"/>
    </row>
    <row r="60" spans="1:5" x14ac:dyDescent="0.2">
      <c r="A60" s="2"/>
      <c r="B60" s="1"/>
      <c r="C60" s="1"/>
    </row>
    <row r="61" spans="1:5" x14ac:dyDescent="0.2">
      <c r="A61" s="2"/>
      <c r="B61" s="1"/>
      <c r="C61" s="1"/>
    </row>
    <row r="62" spans="1:5" x14ac:dyDescent="0.2">
      <c r="A62" s="2"/>
      <c r="B62" s="10"/>
    </row>
    <row r="63" spans="1:5" x14ac:dyDescent="0.2">
      <c r="A63" s="2"/>
      <c r="B63" s="1"/>
      <c r="C63" s="1"/>
    </row>
    <row r="64" spans="1:5" x14ac:dyDescent="0.2">
      <c r="A64" s="2"/>
      <c r="B64" s="1"/>
      <c r="C64" s="1"/>
    </row>
    <row r="65" spans="1:3" x14ac:dyDescent="0.2">
      <c r="A65" s="2"/>
      <c r="B65" s="1"/>
      <c r="C65" s="1"/>
    </row>
    <row r="66" spans="1:3" x14ac:dyDescent="0.2">
      <c r="A66" s="2"/>
      <c r="B66" s="1"/>
      <c r="C66" s="1"/>
    </row>
  </sheetData>
  <sheetProtection sheet="1" objects="1" scenarios="1"/>
  <protectedRanges>
    <protectedRange sqref="B10:B11" name="Range2"/>
    <protectedRange sqref="B7:B8" name="Range1"/>
  </protectedRanges>
  <mergeCells count="1">
    <mergeCell ref="B1:D1"/>
  </mergeCells>
  <hyperlinks>
    <hyperlink ref="D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Proration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Brunker, Roger M.</dc:creator>
  <cp:lastModifiedBy>Taylor,Lynn</cp:lastModifiedBy>
  <cp:lastPrinted>2013-05-01T17:25:09Z</cp:lastPrinted>
  <dcterms:created xsi:type="dcterms:W3CDTF">2012-09-12T14:58:26Z</dcterms:created>
  <dcterms:modified xsi:type="dcterms:W3CDTF">2016-03-31T16:53:18Z</dcterms:modified>
</cp:coreProperties>
</file>